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wingecarribeesc-my.sharepoint.com/personal/emma_britten_wsc_nsw_gov_au/Documents/Desktop/"/>
    </mc:Choice>
  </mc:AlternateContent>
  <xr:revisionPtr revIDLastSave="0" documentId="8_{F7B03747-2D20-47E3-AC5B-A8E26368340B}" xr6:coauthVersionLast="47" xr6:coauthVersionMax="47" xr10:uidLastSave="{00000000-0000-0000-0000-000000000000}"/>
  <bookViews>
    <workbookView xWindow="-120" yWindow="-120" windowWidth="29040" windowHeight="15840" xr2:uid="{075AD470-4932-4F62-B593-DEAC6CD05431}"/>
  </bookViews>
  <sheets>
    <sheet name=" Bowral Website Report " sheetId="1" r:id="rId1"/>
  </sheets>
  <externalReferences>
    <externalReference r:id="rId2"/>
  </externalReferences>
  <definedNames>
    <definedName name="_xlnm.Print_Titles" localSheetId="0">' Bowral Website Report 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J19" i="1"/>
  <c r="M10" i="1"/>
  <c r="L10" i="1"/>
  <c r="K10" i="1"/>
  <c r="J10" i="1"/>
  <c r="I10" i="1"/>
  <c r="H10" i="1"/>
  <c r="G10" i="1"/>
  <c r="F10" i="1"/>
  <c r="M9" i="1"/>
  <c r="L9" i="1"/>
  <c r="K9" i="1"/>
  <c r="J9" i="1"/>
  <c r="I9" i="1"/>
  <c r="H9" i="1"/>
  <c r="G9" i="1"/>
  <c r="F9" i="1"/>
  <c r="M8" i="1"/>
  <c r="L8" i="1"/>
  <c r="K8" i="1"/>
  <c r="J8" i="1"/>
  <c r="I8" i="1"/>
  <c r="H8" i="1"/>
  <c r="G8" i="1"/>
  <c r="F8" i="1"/>
  <c r="M7" i="1"/>
  <c r="L7" i="1"/>
  <c r="L20" i="1" s="1"/>
  <c r="K7" i="1"/>
  <c r="K22" i="1" s="1"/>
  <c r="J7" i="1"/>
  <c r="J21" i="1" s="1"/>
  <c r="I7" i="1"/>
  <c r="I19" i="1" s="1"/>
  <c r="H7" i="1"/>
  <c r="H21" i="1" s="1"/>
  <c r="G7" i="1"/>
  <c r="G19" i="1" s="1"/>
  <c r="F7" i="1"/>
  <c r="F19" i="1" s="1"/>
  <c r="G21" i="1" l="1"/>
  <c r="I21" i="1"/>
</calcChain>
</file>

<file path=xl/sharedStrings.xml><?xml version="1.0" encoding="utf-8"?>
<sst xmlns="http://schemas.openxmlformats.org/spreadsheetml/2006/main" count="46" uniqueCount="38">
  <si>
    <t>BOWRAL SEWAGE TREATMENT SYSTEM</t>
  </si>
  <si>
    <t>LICENCE NUMBER 1749</t>
  </si>
  <si>
    <t>Licencing Period 1 May 2024 - 30 April 2025</t>
  </si>
  <si>
    <t>FINAL EFFLUENT MONITORING FORTNIGHTLY TEST RESULTS (POINT 1)</t>
  </si>
  <si>
    <t>SAMPLE ANALYSIS DATE</t>
  </si>
  <si>
    <t>BOD</t>
  </si>
  <si>
    <t>TSS</t>
  </si>
  <si>
    <t>Ammonia</t>
  </si>
  <si>
    <t>Total N</t>
  </si>
  <si>
    <t>Total P</t>
  </si>
  <si>
    <t>pH</t>
  </si>
  <si>
    <t>Faecal coliforms</t>
  </si>
  <si>
    <t>*Oil &amp; Grease</t>
  </si>
  <si>
    <t>Taken</t>
  </si>
  <si>
    <t>Received</t>
  </si>
  <si>
    <t>Reviewed by</t>
  </si>
  <si>
    <t>Published</t>
  </si>
  <si>
    <t>(mg/L)</t>
  </si>
  <si>
    <t>(mg/L) N</t>
  </si>
  <si>
    <r>
      <t>TKN+NOx</t>
    </r>
    <r>
      <rPr>
        <i/>
        <vertAlign val="subscript"/>
        <sz val="9"/>
        <rFont val="Arial"/>
        <family val="2"/>
      </rPr>
      <t xml:space="preserve"> </t>
    </r>
    <r>
      <rPr>
        <i/>
        <sz val="9"/>
        <rFont val="Arial"/>
        <family val="2"/>
      </rPr>
      <t>(mg/L)</t>
    </r>
  </si>
  <si>
    <t>(mg/L) P</t>
  </si>
  <si>
    <t xml:space="preserve">pH units </t>
  </si>
  <si>
    <t>(CFU/100mL)</t>
  </si>
  <si>
    <t>EH</t>
  </si>
  <si>
    <t>WM</t>
  </si>
  <si>
    <t>50 percentile</t>
  </si>
  <si>
    <t>80 percentile</t>
  </si>
  <si>
    <t>90 percentile</t>
  </si>
  <si>
    <t>100 percentile</t>
  </si>
  <si>
    <t>Licence Target</t>
  </si>
  <si>
    <t>6.5-8.5</t>
  </si>
  <si>
    <t xml:space="preserve">*Oil &amp; Grease - Only requires 6 samples per year (Feb, Apr, Jun, Aug, Oct &amp; Dec) </t>
  </si>
  <si>
    <t>Exceedance Report</t>
  </si>
  <si>
    <t>Date</t>
  </si>
  <si>
    <t>Parameter</t>
  </si>
  <si>
    <t>Comment</t>
  </si>
  <si>
    <t>Faecal coliforms &amp; Total phosphorus</t>
  </si>
  <si>
    <t>Backlog of high flows (&gt;7ML/d) still being processed through the plant after 7 June 2024 wet weather event.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</si>
</sst>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C09]dd\-mmm\-yy;@"/>
    <numFmt numFmtId="166" formatCode="d/mm/yyyy;@"/>
    <numFmt numFmtId="167" formatCode="0.000"/>
  </numFmts>
  <fonts count="11" x14ac:knownFonts="1">
    <font>
      <sz val="10"/>
      <name val="Arial"/>
    </font>
    <font>
      <b/>
      <sz val="16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vertAlign val="sub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165" fontId="9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6" fontId="9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64" fontId="8" fillId="3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9" fillId="0" borderId="16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6" fontId="9" fillId="0" borderId="16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6" fontId="9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vertical="center"/>
    </xf>
    <xf numFmtId="165" fontId="9" fillId="0" borderId="21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167" fontId="8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64" fontId="8" fillId="3" borderId="24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64" fontId="8" fillId="5" borderId="0" xfId="0" applyNumberFormat="1" applyFont="1" applyFill="1" applyAlignment="1">
      <alignment horizontal="center" vertical="center"/>
    </xf>
    <xf numFmtId="1" fontId="8" fillId="5" borderId="0" xfId="0" applyNumberFormat="1" applyFont="1" applyFill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1" fontId="8" fillId="4" borderId="4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9" fillId="6" borderId="25" xfId="0" applyFont="1" applyFill="1" applyBorder="1" applyAlignment="1">
      <alignment horizontal="left" vertical="center"/>
    </xf>
    <xf numFmtId="0" fontId="9" fillId="6" borderId="16" xfId="0" applyFont="1" applyFill="1" applyBorder="1" applyAlignment="1">
      <alignment horizontal="left" vertical="center"/>
    </xf>
    <xf numFmtId="0" fontId="9" fillId="6" borderId="26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64" fontId="8" fillId="5" borderId="5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" fontId="8" fillId="4" borderId="28" xfId="0" applyNumberFormat="1" applyFont="1" applyFill="1" applyBorder="1" applyAlignment="1">
      <alignment horizontal="center" vertical="center"/>
    </xf>
    <xf numFmtId="164" fontId="8" fillId="4" borderId="29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0" fillId="7" borderId="8" xfId="0" applyFont="1" applyFill="1" applyBorder="1" applyAlignment="1">
      <alignment horizontal="left"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1" fontId="0" fillId="7" borderId="10" xfId="0" applyNumberFormat="1" applyFill="1" applyBorder="1" applyAlignment="1">
      <alignment horizontal="center"/>
    </xf>
    <xf numFmtId="164" fontId="0" fillId="7" borderId="9" xfId="0" applyNumberForma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165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wingecarribeesc.sharepoint.com/teams/WaterSewer124/Shared%20Documents/1.%20Wastewater/4.%20EPA%20licence/2.%20Bowral%20EPA/Bowral%202024-25.xlsx" TargetMode="External"/><Relationship Id="rId1" Type="http://schemas.openxmlformats.org/officeDocument/2006/relationships/externalLinkPath" Target="https://wingecarribeesc.sharepoint.com/teams/WaterSewer124/Shared%20Documents/1.%20Wastewater/4.%20EPA%20licence/2.%20Bowral%20EPA/Bowral%202024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Bowral Website Report "/>
      <sheetName val="Bowral EPA Return"/>
      <sheetName val="EPA Point 11"/>
      <sheetName val="EPA point 12"/>
      <sheetName val="AR data"/>
      <sheetName val="AR graph "/>
    </sheetNames>
    <sheetDataSet>
      <sheetData sheetId="0"/>
      <sheetData sheetId="1">
        <row r="6">
          <cell r="D6">
            <v>2</v>
          </cell>
          <cell r="E6">
            <v>7.2</v>
          </cell>
          <cell r="F6">
            <v>9</v>
          </cell>
          <cell r="G6" t="str">
            <v>NA</v>
          </cell>
          <cell r="I6">
            <v>67</v>
          </cell>
          <cell r="J6">
            <v>3.21</v>
          </cell>
          <cell r="K6">
            <v>0.22</v>
          </cell>
          <cell r="M6">
            <v>0.77</v>
          </cell>
        </row>
        <row r="7">
          <cell r="D7">
            <v>4</v>
          </cell>
          <cell r="E7">
            <v>7.3</v>
          </cell>
          <cell r="F7">
            <v>9</v>
          </cell>
          <cell r="G7" t="str">
            <v>NA</v>
          </cell>
          <cell r="I7">
            <v>190</v>
          </cell>
          <cell r="J7">
            <v>7.26</v>
          </cell>
          <cell r="K7">
            <v>0.222</v>
          </cell>
          <cell r="M7">
            <v>1.06</v>
          </cell>
        </row>
        <row r="8">
          <cell r="D8">
            <v>5</v>
          </cell>
          <cell r="E8">
            <v>7.1</v>
          </cell>
          <cell r="F8">
            <v>8</v>
          </cell>
          <cell r="G8" t="str">
            <v>NA</v>
          </cell>
          <cell r="I8">
            <v>1</v>
          </cell>
          <cell r="J8">
            <v>6.42</v>
          </cell>
          <cell r="K8">
            <v>0.377</v>
          </cell>
          <cell r="M8">
            <v>1.97</v>
          </cell>
        </row>
        <row r="9">
          <cell r="D9">
            <v>5</v>
          </cell>
          <cell r="E9">
            <v>7.3</v>
          </cell>
          <cell r="F9">
            <v>15</v>
          </cell>
          <cell r="G9">
            <v>2.5</v>
          </cell>
          <cell r="I9">
            <v>490</v>
          </cell>
          <cell r="J9">
            <v>8.0299999999999994</v>
          </cell>
          <cell r="K9">
            <v>0.82</v>
          </cell>
          <cell r="M9">
            <v>1.28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B4E46-66B3-4CE3-A277-F8659B97FC4C}">
  <sheetPr>
    <tabColor rgb="FFFFC000"/>
    <pageSetUpPr fitToPage="1"/>
  </sheetPr>
  <dimension ref="A1:M32"/>
  <sheetViews>
    <sheetView tabSelected="1" zoomScaleNormal="100" zoomScaleSheetLayoutView="100" workbookViewId="0">
      <pane ySplit="6" topLeftCell="A7" activePane="bottomLeft" state="frozen"/>
      <selection pane="bottomLeft" activeCell="F10" sqref="F10"/>
    </sheetView>
  </sheetViews>
  <sheetFormatPr defaultRowHeight="12.75" x14ac:dyDescent="0.2"/>
  <cols>
    <col min="1" max="1" width="4" customWidth="1"/>
    <col min="2" max="2" width="10" style="120" customWidth="1"/>
    <col min="3" max="3" width="10.5703125" style="120" customWidth="1"/>
    <col min="4" max="4" width="10.7109375" style="120" customWidth="1"/>
    <col min="5" max="5" width="9.7109375" style="120" bestFit="1" customWidth="1"/>
    <col min="6" max="11" width="13.7109375" style="120" customWidth="1"/>
    <col min="12" max="12" width="13.7109375" style="121" customWidth="1"/>
    <col min="13" max="13" width="13.7109375" style="122" customWidth="1"/>
  </cols>
  <sheetData>
    <row r="1" spans="1:13" ht="23.65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0.25" x14ac:dyDescent="0.2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9.5" thickBot="1" x14ac:dyDescent="0.25">
      <c r="B3" s="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23.25" customHeight="1" thickBot="1" x14ac:dyDescent="0.25">
      <c r="B4" s="10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s="13" customFormat="1" ht="26.25" thickBot="1" x14ac:dyDescent="0.25">
      <c r="B5" s="14" t="s">
        <v>4</v>
      </c>
      <c r="C5" s="15"/>
      <c r="D5" s="15"/>
      <c r="E5" s="16"/>
      <c r="F5" s="17" t="s">
        <v>5</v>
      </c>
      <c r="G5" s="18" t="s">
        <v>6</v>
      </c>
      <c r="H5" s="19" t="s">
        <v>7</v>
      </c>
      <c r="I5" s="18" t="s">
        <v>8</v>
      </c>
      <c r="J5" s="19" t="s">
        <v>9</v>
      </c>
      <c r="K5" s="18" t="s">
        <v>10</v>
      </c>
      <c r="L5" s="20" t="s">
        <v>11</v>
      </c>
      <c r="M5" s="21" t="s">
        <v>12</v>
      </c>
    </row>
    <row r="6" spans="1:13" s="22" customFormat="1" ht="27.75" thickBot="1" x14ac:dyDescent="0.25">
      <c r="B6" s="23" t="s">
        <v>13</v>
      </c>
      <c r="C6" s="24" t="s">
        <v>14</v>
      </c>
      <c r="D6" s="25" t="s">
        <v>15</v>
      </c>
      <c r="E6" s="26" t="s">
        <v>16</v>
      </c>
      <c r="F6" s="27" t="s">
        <v>17</v>
      </c>
      <c r="G6" s="27" t="s">
        <v>17</v>
      </c>
      <c r="H6" s="28" t="s">
        <v>18</v>
      </c>
      <c r="I6" s="29" t="s">
        <v>19</v>
      </c>
      <c r="J6" s="28" t="s">
        <v>20</v>
      </c>
      <c r="K6" s="30" t="s">
        <v>21</v>
      </c>
      <c r="L6" s="31" t="s">
        <v>22</v>
      </c>
      <c r="M6" s="32" t="s">
        <v>17</v>
      </c>
    </row>
    <row r="7" spans="1:13" s="44" customFormat="1" ht="12" customHeight="1" x14ac:dyDescent="0.2">
      <c r="A7" s="33"/>
      <c r="B7" s="34">
        <v>45426</v>
      </c>
      <c r="C7" s="35">
        <v>45435</v>
      </c>
      <c r="D7" s="36" t="s">
        <v>23</v>
      </c>
      <c r="E7" s="35">
        <v>45447</v>
      </c>
      <c r="F7" s="37">
        <f>'[1]Bowral EPA Return'!D6</f>
        <v>2</v>
      </c>
      <c r="G7" s="38">
        <f>'[1]Bowral EPA Return'!F6</f>
        <v>9</v>
      </c>
      <c r="H7" s="39">
        <f>'[1]Bowral EPA Return'!M6</f>
        <v>0.77</v>
      </c>
      <c r="I7" s="40">
        <f>'[1]Bowral EPA Return'!J6</f>
        <v>3.21</v>
      </c>
      <c r="J7" s="41">
        <f>'[1]Bowral EPA Return'!K6</f>
        <v>0.22</v>
      </c>
      <c r="K7" s="40">
        <f>'[1]Bowral EPA Return'!E6</f>
        <v>7.2</v>
      </c>
      <c r="L7" s="42">
        <f>'[1]Bowral EPA Return'!I6</f>
        <v>67</v>
      </c>
      <c r="M7" s="43" t="str">
        <f>'[1]Bowral EPA Return'!G6</f>
        <v>NA</v>
      </c>
    </row>
    <row r="8" spans="1:13" s="44" customFormat="1" ht="12" customHeight="1" x14ac:dyDescent="0.2">
      <c r="A8" s="33"/>
      <c r="B8" s="45">
        <v>45440</v>
      </c>
      <c r="C8" s="46">
        <v>45449</v>
      </c>
      <c r="D8" s="47" t="s">
        <v>24</v>
      </c>
      <c r="E8" s="46">
        <v>45457</v>
      </c>
      <c r="F8" s="37">
        <f>'[1]Bowral EPA Return'!D7</f>
        <v>4</v>
      </c>
      <c r="G8" s="38">
        <f>'[1]Bowral EPA Return'!F7</f>
        <v>9</v>
      </c>
      <c r="H8" s="39">
        <f>'[1]Bowral EPA Return'!M7</f>
        <v>1.06</v>
      </c>
      <c r="I8" s="40">
        <f>'[1]Bowral EPA Return'!J7</f>
        <v>7.26</v>
      </c>
      <c r="J8" s="41">
        <f>'[1]Bowral EPA Return'!K7</f>
        <v>0.222</v>
      </c>
      <c r="K8" s="40">
        <f>'[1]Bowral EPA Return'!E7</f>
        <v>7.3</v>
      </c>
      <c r="L8" s="42">
        <f>'[1]Bowral EPA Return'!I7</f>
        <v>190</v>
      </c>
      <c r="M8" s="43" t="str">
        <f>'[1]Bowral EPA Return'!G7</f>
        <v>NA</v>
      </c>
    </row>
    <row r="9" spans="1:13" s="44" customFormat="1" ht="12" customHeight="1" x14ac:dyDescent="0.2">
      <c r="A9" s="33"/>
      <c r="B9" s="48">
        <v>45454</v>
      </c>
      <c r="C9" s="49">
        <v>45465</v>
      </c>
      <c r="D9" s="50" t="s">
        <v>23</v>
      </c>
      <c r="E9" s="49">
        <v>45471</v>
      </c>
      <c r="F9" s="37">
        <f>'[1]Bowral EPA Return'!D8</f>
        <v>5</v>
      </c>
      <c r="G9" s="38">
        <f>'[1]Bowral EPA Return'!F8</f>
        <v>8</v>
      </c>
      <c r="H9" s="39">
        <f>'[1]Bowral EPA Return'!M8</f>
        <v>1.97</v>
      </c>
      <c r="I9" s="40">
        <f>'[1]Bowral EPA Return'!J8</f>
        <v>6.42</v>
      </c>
      <c r="J9" s="41">
        <f>'[1]Bowral EPA Return'!K8</f>
        <v>0.377</v>
      </c>
      <c r="K9" s="40">
        <f>'[1]Bowral EPA Return'!E8</f>
        <v>7.1</v>
      </c>
      <c r="L9" s="42">
        <f>'[1]Bowral EPA Return'!I8</f>
        <v>1</v>
      </c>
      <c r="M9" s="43" t="str">
        <f>'[1]Bowral EPA Return'!G8</f>
        <v>NA</v>
      </c>
    </row>
    <row r="10" spans="1:13" s="44" customFormat="1" ht="12" customHeight="1" x14ac:dyDescent="0.2">
      <c r="A10" s="33"/>
      <c r="B10" s="48">
        <v>45468</v>
      </c>
      <c r="C10" s="49">
        <v>45477</v>
      </c>
      <c r="D10" s="50" t="s">
        <v>23</v>
      </c>
      <c r="E10" s="49">
        <v>45490</v>
      </c>
      <c r="F10" s="37">
        <f>'[1]Bowral EPA Return'!D9</f>
        <v>5</v>
      </c>
      <c r="G10" s="38">
        <f>'[1]Bowral EPA Return'!F9</f>
        <v>15</v>
      </c>
      <c r="H10" s="39">
        <f>'[1]Bowral EPA Return'!M9</f>
        <v>1.28</v>
      </c>
      <c r="I10" s="40">
        <f>'[1]Bowral EPA Return'!J9</f>
        <v>8.0299999999999994</v>
      </c>
      <c r="J10" s="41">
        <f>'[1]Bowral EPA Return'!K9</f>
        <v>0.82</v>
      </c>
      <c r="K10" s="40">
        <f>'[1]Bowral EPA Return'!E9</f>
        <v>7.3</v>
      </c>
      <c r="L10" s="42">
        <f>'[1]Bowral EPA Return'!I9</f>
        <v>490</v>
      </c>
      <c r="M10" s="43">
        <f>'[1]Bowral EPA Return'!G9</f>
        <v>2.5</v>
      </c>
    </row>
    <row r="11" spans="1:13" s="44" customFormat="1" ht="12" customHeight="1" x14ac:dyDescent="0.2">
      <c r="A11" s="33"/>
      <c r="B11" s="48"/>
      <c r="C11" s="49"/>
      <c r="D11" s="50"/>
      <c r="E11" s="49"/>
      <c r="F11" s="51"/>
      <c r="G11" s="52"/>
      <c r="H11" s="53"/>
      <c r="I11" s="54"/>
      <c r="J11" s="55"/>
      <c r="K11" s="54"/>
      <c r="L11" s="56"/>
      <c r="M11" s="43"/>
    </row>
    <row r="12" spans="1:13" s="44" customFormat="1" ht="12" customHeight="1" x14ac:dyDescent="0.2">
      <c r="A12" s="33"/>
      <c r="B12" s="48"/>
      <c r="C12" s="49"/>
      <c r="D12" s="50"/>
      <c r="E12" s="49"/>
      <c r="F12" s="51"/>
      <c r="G12" s="52"/>
      <c r="H12" s="53"/>
      <c r="I12" s="54"/>
      <c r="J12" s="55"/>
      <c r="K12" s="54"/>
      <c r="L12" s="56"/>
      <c r="M12" s="43"/>
    </row>
    <row r="13" spans="1:13" s="44" customFormat="1" ht="12" customHeight="1" x14ac:dyDescent="0.2">
      <c r="A13" s="33"/>
      <c r="B13" s="48"/>
      <c r="C13" s="49"/>
      <c r="D13" s="50"/>
      <c r="E13" s="49"/>
      <c r="F13" s="51"/>
      <c r="G13" s="52"/>
      <c r="H13" s="53"/>
      <c r="I13" s="54"/>
      <c r="J13" s="55"/>
      <c r="K13" s="54"/>
      <c r="L13" s="56"/>
      <c r="M13" s="43"/>
    </row>
    <row r="14" spans="1:13" s="44" customFormat="1" ht="12" customHeight="1" x14ac:dyDescent="0.2">
      <c r="A14" s="33"/>
      <c r="B14" s="48"/>
      <c r="C14" s="49"/>
      <c r="D14" s="50"/>
      <c r="E14" s="49"/>
      <c r="F14" s="51"/>
      <c r="G14" s="52"/>
      <c r="H14" s="53"/>
      <c r="I14" s="54"/>
      <c r="J14" s="55"/>
      <c r="K14" s="54"/>
      <c r="L14" s="56"/>
      <c r="M14" s="43"/>
    </row>
    <row r="15" spans="1:13" s="44" customFormat="1" ht="12" customHeight="1" x14ac:dyDescent="0.2">
      <c r="A15" s="33"/>
      <c r="B15" s="48"/>
      <c r="C15" s="49"/>
      <c r="D15" s="50"/>
      <c r="E15" s="49"/>
      <c r="F15" s="51"/>
      <c r="G15" s="52"/>
      <c r="H15" s="53"/>
      <c r="I15" s="54"/>
      <c r="J15" s="55"/>
      <c r="K15" s="54"/>
      <c r="L15" s="56"/>
      <c r="M15" s="43"/>
    </row>
    <row r="16" spans="1:13" s="44" customFormat="1" ht="12" customHeight="1" x14ac:dyDescent="0.2">
      <c r="A16" s="33"/>
      <c r="B16" s="48"/>
      <c r="C16" s="49"/>
      <c r="D16" s="50"/>
      <c r="E16" s="49"/>
      <c r="F16" s="51"/>
      <c r="G16" s="52"/>
      <c r="H16" s="53"/>
      <c r="I16" s="54"/>
      <c r="J16" s="55"/>
      <c r="K16" s="54"/>
      <c r="L16" s="56"/>
      <c r="M16" s="43"/>
    </row>
    <row r="17" spans="1:13" s="44" customFormat="1" ht="12" customHeight="1" x14ac:dyDescent="0.2">
      <c r="A17" s="33"/>
      <c r="B17" s="48"/>
      <c r="C17" s="49"/>
      <c r="D17" s="50"/>
      <c r="E17" s="49"/>
      <c r="F17" s="51"/>
      <c r="G17" s="52"/>
      <c r="H17" s="53"/>
      <c r="I17" s="54"/>
      <c r="J17" s="55"/>
      <c r="K17" s="54"/>
      <c r="L17" s="56"/>
      <c r="M17" s="43"/>
    </row>
    <row r="18" spans="1:13" s="69" customFormat="1" ht="12" customHeight="1" thickBot="1" x14ac:dyDescent="0.25">
      <c r="A18" s="57"/>
      <c r="B18" s="58"/>
      <c r="C18" s="59"/>
      <c r="D18" s="60"/>
      <c r="E18" s="59"/>
      <c r="F18" s="61"/>
      <c r="G18" s="62"/>
      <c r="H18" s="63"/>
      <c r="I18" s="64"/>
      <c r="J18" s="65"/>
      <c r="K18" s="66"/>
      <c r="L18" s="67"/>
      <c r="M18" s="68"/>
    </row>
    <row r="19" spans="1:13" s="44" customFormat="1" x14ac:dyDescent="0.2">
      <c r="B19" s="70" t="s">
        <v>25</v>
      </c>
      <c r="C19" s="71"/>
      <c r="D19" s="71"/>
      <c r="E19" s="72"/>
      <c r="F19" s="73">
        <f>PERCENTILE(F7:F18,0.5)</f>
        <v>4.5</v>
      </c>
      <c r="G19" s="74">
        <f>PERCENTILE(G7:G18,0.5)</f>
        <v>9</v>
      </c>
      <c r="H19" s="75"/>
      <c r="I19" s="76">
        <f>PERCENTILE(I7:I18,0.5)</f>
        <v>6.84</v>
      </c>
      <c r="J19" s="76">
        <f>PERCENTILE(J7:J18,0.5)</f>
        <v>0.29949999999999999</v>
      </c>
      <c r="K19" s="77"/>
      <c r="L19" s="78"/>
      <c r="M19" s="79"/>
    </row>
    <row r="20" spans="1:13" s="44" customFormat="1" x14ac:dyDescent="0.2">
      <c r="B20" s="70" t="s">
        <v>26</v>
      </c>
      <c r="C20" s="71"/>
      <c r="D20" s="71"/>
      <c r="E20" s="72"/>
      <c r="F20" s="80"/>
      <c r="G20" s="78"/>
      <c r="H20" s="75"/>
      <c r="I20" s="81"/>
      <c r="J20" s="81"/>
      <c r="K20" s="75"/>
      <c r="L20" s="74">
        <f>PERCENTILE(L7:L18,0.8)</f>
        <v>310.00000000000011</v>
      </c>
      <c r="M20" s="79"/>
    </row>
    <row r="21" spans="1:13" s="44" customFormat="1" x14ac:dyDescent="0.2">
      <c r="B21" s="70" t="s">
        <v>27</v>
      </c>
      <c r="C21" s="71"/>
      <c r="D21" s="71"/>
      <c r="E21" s="72"/>
      <c r="F21" s="73">
        <f>PERCENTILE(F7:F18,0.9)</f>
        <v>5</v>
      </c>
      <c r="G21" s="74">
        <f>PERCENTILE(G7:G18,0.9)</f>
        <v>13.200000000000001</v>
      </c>
      <c r="H21" s="82">
        <f>PERCENTILE(H7:H18,0.9)</f>
        <v>1.7630000000000001</v>
      </c>
      <c r="I21" s="76">
        <f>PERCENTILE(I7:I18,0.9)</f>
        <v>7.7989999999999995</v>
      </c>
      <c r="J21" s="76">
        <f>PERCENTILE(J7:J18,0.9)</f>
        <v>0.68710000000000004</v>
      </c>
      <c r="K21" s="77"/>
      <c r="L21" s="78"/>
      <c r="M21" s="79"/>
    </row>
    <row r="22" spans="1:13" s="44" customFormat="1" x14ac:dyDescent="0.2">
      <c r="B22" s="70" t="s">
        <v>28</v>
      </c>
      <c r="C22" s="71"/>
      <c r="D22" s="71"/>
      <c r="E22" s="72"/>
      <c r="F22" s="80"/>
      <c r="G22" s="78"/>
      <c r="H22" s="75"/>
      <c r="I22" s="77"/>
      <c r="J22" s="81"/>
      <c r="K22" s="82">
        <f>PERCENTILE(K7:K18,1)</f>
        <v>7.3</v>
      </c>
      <c r="L22" s="78"/>
      <c r="M22" s="79"/>
    </row>
    <row r="23" spans="1:13" s="44" customFormat="1" x14ac:dyDescent="0.2">
      <c r="B23" s="83" t="s">
        <v>29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/>
    </row>
    <row r="24" spans="1:13" s="44" customFormat="1" x14ac:dyDescent="0.2">
      <c r="B24" s="70" t="s">
        <v>25</v>
      </c>
      <c r="C24" s="71"/>
      <c r="D24" s="71"/>
      <c r="E24" s="72"/>
      <c r="F24" s="86">
        <v>5</v>
      </c>
      <c r="G24" s="87">
        <v>10</v>
      </c>
      <c r="H24" s="75"/>
      <c r="I24" s="82">
        <v>7.5</v>
      </c>
      <c r="J24" s="76">
        <v>0.3</v>
      </c>
      <c r="K24" s="88"/>
      <c r="L24" s="78"/>
      <c r="M24" s="79"/>
    </row>
    <row r="25" spans="1:13" s="44" customFormat="1" x14ac:dyDescent="0.2">
      <c r="B25" s="70" t="s">
        <v>26</v>
      </c>
      <c r="C25" s="71"/>
      <c r="D25" s="71"/>
      <c r="E25" s="72"/>
      <c r="F25" s="89"/>
      <c r="G25" s="75"/>
      <c r="H25" s="75"/>
      <c r="I25" s="75"/>
      <c r="J25" s="75"/>
      <c r="K25" s="75"/>
      <c r="L25" s="74">
        <v>200</v>
      </c>
      <c r="M25" s="79"/>
    </row>
    <row r="26" spans="1:13" s="44" customFormat="1" x14ac:dyDescent="0.2">
      <c r="B26" s="70" t="s">
        <v>27</v>
      </c>
      <c r="C26" s="71"/>
      <c r="D26" s="71"/>
      <c r="E26" s="72"/>
      <c r="F26" s="86">
        <v>10</v>
      </c>
      <c r="G26" s="87">
        <v>15</v>
      </c>
      <c r="H26" s="87">
        <v>2</v>
      </c>
      <c r="I26" s="87">
        <v>10</v>
      </c>
      <c r="J26" s="76">
        <v>0.5</v>
      </c>
      <c r="K26" s="88"/>
      <c r="L26" s="78"/>
      <c r="M26" s="90"/>
    </row>
    <row r="27" spans="1:13" s="44" customFormat="1" ht="13.5" thickBot="1" x14ac:dyDescent="0.25">
      <c r="B27" s="91" t="s">
        <v>28</v>
      </c>
      <c r="C27" s="92"/>
      <c r="D27" s="92"/>
      <c r="E27" s="93"/>
      <c r="F27" s="94"/>
      <c r="G27" s="95"/>
      <c r="H27" s="95"/>
      <c r="I27" s="95"/>
      <c r="J27" s="95"/>
      <c r="K27" s="96" t="s">
        <v>30</v>
      </c>
      <c r="L27" s="97"/>
      <c r="M27" s="98"/>
    </row>
    <row r="28" spans="1:13" s="44" customFormat="1" ht="13.5" thickBot="1" x14ac:dyDescent="0.25">
      <c r="B28" s="99" t="s">
        <v>31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1"/>
      <c r="M28" s="102"/>
    </row>
    <row r="29" spans="1:13" ht="13.5" thickBot="1" x14ac:dyDescent="0.25">
      <c r="B29" s="103" t="s">
        <v>32</v>
      </c>
      <c r="C29" s="104"/>
      <c r="D29" s="105"/>
      <c r="E29" s="105"/>
      <c r="F29" s="105"/>
      <c r="G29" s="105"/>
      <c r="H29" s="105"/>
      <c r="I29" s="105"/>
      <c r="J29" s="105"/>
      <c r="K29" s="105"/>
      <c r="L29" s="106"/>
      <c r="M29" s="107"/>
    </row>
    <row r="30" spans="1:13" ht="13.5" thickBot="1" x14ac:dyDescent="0.25">
      <c r="B30" s="108" t="s">
        <v>33</v>
      </c>
      <c r="C30" s="109" t="s">
        <v>34</v>
      </c>
      <c r="D30" s="109"/>
      <c r="E30" s="110" t="s">
        <v>35</v>
      </c>
      <c r="F30" s="111"/>
      <c r="G30" s="111"/>
      <c r="H30" s="111"/>
      <c r="I30" s="111"/>
      <c r="J30" s="111"/>
      <c r="K30" s="111"/>
      <c r="L30" s="111"/>
      <c r="M30" s="112"/>
    </row>
    <row r="31" spans="1:13" ht="28.15" customHeight="1" thickBot="1" x14ac:dyDescent="0.25">
      <c r="B31" s="113">
        <v>45468</v>
      </c>
      <c r="C31" s="114" t="s">
        <v>36</v>
      </c>
      <c r="D31" s="115"/>
      <c r="E31" s="116" t="s">
        <v>37</v>
      </c>
      <c r="F31" s="117"/>
      <c r="G31" s="117"/>
      <c r="H31" s="117"/>
      <c r="I31" s="117"/>
      <c r="J31" s="117"/>
      <c r="K31" s="117"/>
      <c r="L31" s="117"/>
      <c r="M31" s="118"/>
    </row>
    <row r="32" spans="1:13" x14ac:dyDescent="0.2">
      <c r="B32" s="119"/>
    </row>
  </sheetData>
  <mergeCells count="18">
    <mergeCell ref="B26:E26"/>
    <mergeCell ref="B27:E27"/>
    <mergeCell ref="C30:D30"/>
    <mergeCell ref="E30:M30"/>
    <mergeCell ref="C31:D31"/>
    <mergeCell ref="E31:M31"/>
    <mergeCell ref="B20:E20"/>
    <mergeCell ref="B21:E21"/>
    <mergeCell ref="B22:E22"/>
    <mergeCell ref="B23:M23"/>
    <mergeCell ref="B24:E24"/>
    <mergeCell ref="B25:E25"/>
    <mergeCell ref="B1:M1"/>
    <mergeCell ref="B2:M2"/>
    <mergeCell ref="B3:M3"/>
    <mergeCell ref="B4:M4"/>
    <mergeCell ref="B5:E5"/>
    <mergeCell ref="B19:E19"/>
  </mergeCells>
  <printOptions horizontalCentered="1"/>
  <pageMargins left="0.7" right="0.7" top="0.75" bottom="0.75" header="0.3" footer="0.3"/>
  <pageSetup paperSize="9" scale="86" fitToHeight="0" orientation="landscape" r:id="rId1"/>
  <headerFooter alignWithMargins="0">
    <oddHeader>&amp;R&amp;G</oddHeader>
    <oddFooter xml:space="preserve">&amp;C&amp;8&amp;K00-018  
Page &amp;P of &amp;N&amp;R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Bowral Website Report </vt:lpstr>
      <vt:lpstr>' Bowral Website Report '!Print_Titles</vt:lpstr>
    </vt:vector>
  </TitlesOfParts>
  <Company>Wingecarribee 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Britten</dc:creator>
  <cp:lastModifiedBy>Emma Britten</cp:lastModifiedBy>
  <dcterms:created xsi:type="dcterms:W3CDTF">2024-07-17T05:15:06Z</dcterms:created>
  <dcterms:modified xsi:type="dcterms:W3CDTF">2024-07-17T05:15:30Z</dcterms:modified>
</cp:coreProperties>
</file>