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1AA86A20-87A3-4D60-B67B-373EBB1B662C}" xr6:coauthVersionLast="47" xr6:coauthVersionMax="47" xr10:uidLastSave="{00000000-0000-0000-0000-000000000000}"/>
  <bookViews>
    <workbookView xWindow="-120" yWindow="-120" windowWidth="29040" windowHeight="15840" xr2:uid="{1094229F-DCF6-4371-BB5C-6E9343766943}"/>
  </bookViews>
  <sheets>
    <sheet name="Mittagong Website Report " sheetId="1" r:id="rId1"/>
  </sheets>
  <externalReferences>
    <externalReference r:id="rId2"/>
  </externalReferences>
  <definedNames>
    <definedName name="_xlnm.Print_Area" localSheetId="0">'Mittagong Website Report '!$B$1:$M$27</definedName>
    <definedName name="_xlnm.Print_Titles" localSheetId="0">'Mittagong Website Report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L13" i="1"/>
  <c r="K13" i="1"/>
  <c r="I13" i="1"/>
  <c r="M10" i="1"/>
  <c r="L10" i="1"/>
  <c r="K10" i="1"/>
  <c r="J10" i="1"/>
  <c r="I10" i="1"/>
  <c r="H10" i="1"/>
  <c r="G10" i="1"/>
  <c r="F10" i="1"/>
  <c r="M9" i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L15" i="1" s="1"/>
  <c r="K7" i="1"/>
  <c r="K15" i="1" s="1"/>
  <c r="J7" i="1"/>
  <c r="I7" i="1"/>
  <c r="I15" i="1" s="1"/>
  <c r="H7" i="1"/>
  <c r="G7" i="1"/>
  <c r="F7" i="1"/>
  <c r="F13" i="1" s="1"/>
  <c r="F15" i="1" l="1"/>
</calcChain>
</file>

<file path=xl/sharedStrings.xml><?xml version="1.0" encoding="utf-8"?>
<sst xmlns="http://schemas.openxmlformats.org/spreadsheetml/2006/main" count="44" uniqueCount="36">
  <si>
    <t>MITTAGONG SEWAGE TREATMENT SYSTEM</t>
  </si>
  <si>
    <t>LICENCE NUMBER 10362</t>
  </si>
  <si>
    <t>Licencing Period 24 March 2024 - 23 March 2025</t>
  </si>
  <si>
    <t>FINAL EFFLUENT MONITORING FORTNIGHTLY TEST RESULTS (POINT 3)</t>
  </si>
  <si>
    <t>SAMPLE DATE</t>
  </si>
  <si>
    <t>BOD</t>
  </si>
  <si>
    <t>*Oil &amp; Grease</t>
  </si>
  <si>
    <t>pH</t>
  </si>
  <si>
    <t>TSS</t>
  </si>
  <si>
    <t>Faecal coliforms</t>
  </si>
  <si>
    <t>Total N</t>
  </si>
  <si>
    <t>Total P</t>
  </si>
  <si>
    <t>Ammonia</t>
  </si>
  <si>
    <t>Sample Taken</t>
  </si>
  <si>
    <t>Received</t>
  </si>
  <si>
    <t>Reviewed by</t>
  </si>
  <si>
    <t>Published</t>
  </si>
  <si>
    <t>(mg/L)</t>
  </si>
  <si>
    <t>pH units</t>
  </si>
  <si>
    <t xml:space="preserve"> (CFU/100mL)</t>
  </si>
  <si>
    <r>
      <t>TKN+NO</t>
    </r>
    <r>
      <rPr>
        <b/>
        <i/>
        <vertAlign val="subscript"/>
        <sz val="10"/>
        <rFont val="Arial"/>
        <family val="2"/>
      </rPr>
      <t>X</t>
    </r>
  </si>
  <si>
    <t xml:space="preserve">  (mg/L) P</t>
  </si>
  <si>
    <t>(mg/L) N</t>
  </si>
  <si>
    <t>EH</t>
  </si>
  <si>
    <t>WM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</si>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</sst>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165" fontId="9" fillId="4" borderId="0" xfId="0" applyNumberFormat="1" applyFont="1" applyFill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0" fillId="0" borderId="2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17" xfId="0" applyBorder="1"/>
    <xf numFmtId="164" fontId="10" fillId="0" borderId="1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0" fillId="0" borderId="11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10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4.%20Mittagong%20EPA/Mittagong%202024-2025.xlsx" TargetMode="External"/><Relationship Id="rId1" Type="http://schemas.openxmlformats.org/officeDocument/2006/relationships/externalLinkPath" Target="https://wingecarribeesc.sharepoint.com/teams/WaterSewer124/Shared%20Documents/1.%20Wastewater/4.%20EPA%20licence/4.%20Mittagong%20EPA/Mittagong%202024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ttagong Website Report "/>
      <sheetName val="Mittagong EPA Return"/>
      <sheetName val="AR data "/>
      <sheetName val="Flow report "/>
    </sheetNames>
    <sheetDataSet>
      <sheetData sheetId="0"/>
      <sheetData sheetId="1">
        <row r="6">
          <cell r="D6">
            <v>1</v>
          </cell>
          <cell r="E6" t="str">
            <v>NA</v>
          </cell>
          <cell r="F6">
            <v>6.7</v>
          </cell>
          <cell r="G6">
            <v>6</v>
          </cell>
          <cell r="J6">
            <v>1</v>
          </cell>
          <cell r="K6">
            <v>3.63</v>
          </cell>
          <cell r="L6">
            <v>8.6999999999999994E-2</v>
          </cell>
          <cell r="N6">
            <v>0.77</v>
          </cell>
        </row>
        <row r="7">
          <cell r="D7">
            <v>1</v>
          </cell>
          <cell r="E7" t="str">
            <v>NA</v>
          </cell>
          <cell r="F7">
            <v>6.6</v>
          </cell>
          <cell r="G7">
            <v>6</v>
          </cell>
          <cell r="J7">
            <v>1</v>
          </cell>
          <cell r="K7">
            <v>5.3</v>
          </cell>
          <cell r="L7">
            <v>2.5999999999999999E-2</v>
          </cell>
          <cell r="N7">
            <v>1.18</v>
          </cell>
        </row>
        <row r="8">
          <cell r="D8">
            <v>1</v>
          </cell>
          <cell r="E8" t="str">
            <v>NA</v>
          </cell>
          <cell r="F8">
            <v>6.7</v>
          </cell>
          <cell r="G8">
            <v>5</v>
          </cell>
          <cell r="J8">
            <v>1</v>
          </cell>
          <cell r="K8">
            <v>3.78</v>
          </cell>
          <cell r="L8">
            <v>7.5999999999999998E-2</v>
          </cell>
          <cell r="N8">
            <v>0.55000000000000004</v>
          </cell>
        </row>
        <row r="9">
          <cell r="D9">
            <v>1</v>
          </cell>
          <cell r="E9">
            <v>2.5</v>
          </cell>
          <cell r="F9">
            <v>6.8</v>
          </cell>
          <cell r="G9">
            <v>5</v>
          </cell>
          <cell r="J9">
            <v>1</v>
          </cell>
          <cell r="K9">
            <v>6.28</v>
          </cell>
          <cell r="L9">
            <v>9.5000000000000001E-2</v>
          </cell>
          <cell r="N9">
            <v>1.2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CFA8-1992-4144-92A1-BC5F2FACFE0D}">
  <sheetPr>
    <tabColor rgb="FFFFC000"/>
    <pageSetUpPr fitToPage="1"/>
  </sheetPr>
  <dimension ref="A1:N30"/>
  <sheetViews>
    <sheetView tabSelected="1" zoomScaleNormal="100" workbookViewId="0">
      <pane ySplit="6" topLeftCell="A7" activePane="bottomLeft" state="frozen"/>
      <selection pane="bottomLeft" activeCell="C33" sqref="C33"/>
    </sheetView>
  </sheetViews>
  <sheetFormatPr defaultRowHeight="12.75" x14ac:dyDescent="0.2"/>
  <cols>
    <col min="1" max="1" width="2.28515625" customWidth="1"/>
    <col min="2" max="2" width="13.7109375" style="107" customWidth="1"/>
    <col min="3" max="3" width="10.7109375" style="107" customWidth="1"/>
    <col min="4" max="4" width="12" style="108" customWidth="1"/>
    <col min="5" max="5" width="11.42578125" style="110" customWidth="1"/>
    <col min="6" max="9" width="13.7109375" customWidth="1"/>
    <col min="10" max="10" width="15.7109375" customWidth="1"/>
    <col min="11" max="13" width="13.7109375" customWidth="1"/>
  </cols>
  <sheetData>
    <row r="1" spans="2:14" ht="20.25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4" ht="20.25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9.5" thickBot="1" x14ac:dyDescent="0.2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24" customHeight="1" thickBot="1" x14ac:dyDescent="0.25">
      <c r="B4" s="3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2:14" s="14" customFormat="1" ht="23.65" customHeight="1" thickBot="1" x14ac:dyDescent="0.25">
      <c r="B5" s="6" t="s">
        <v>4</v>
      </c>
      <c r="C5" s="7"/>
      <c r="D5" s="7"/>
      <c r="E5" s="8"/>
      <c r="F5" s="9" t="s">
        <v>5</v>
      </c>
      <c r="G5" s="10" t="s">
        <v>6</v>
      </c>
      <c r="H5" s="11" t="s">
        <v>7</v>
      </c>
      <c r="I5" s="9" t="s">
        <v>8</v>
      </c>
      <c r="J5" s="12" t="s">
        <v>9</v>
      </c>
      <c r="K5" s="11" t="s">
        <v>10</v>
      </c>
      <c r="L5" s="13" t="s">
        <v>11</v>
      </c>
      <c r="M5" s="9" t="s">
        <v>12</v>
      </c>
    </row>
    <row r="6" spans="2:14" ht="15" thickBot="1" x14ac:dyDescent="0.25">
      <c r="B6" s="15" t="s">
        <v>13</v>
      </c>
      <c r="C6" s="16" t="s">
        <v>14</v>
      </c>
      <c r="D6" s="17" t="s">
        <v>15</v>
      </c>
      <c r="E6" s="18" t="s">
        <v>16</v>
      </c>
      <c r="F6" s="13" t="s">
        <v>17</v>
      </c>
      <c r="G6" s="13" t="s">
        <v>17</v>
      </c>
      <c r="H6" s="19" t="s">
        <v>18</v>
      </c>
      <c r="I6" s="13" t="s">
        <v>17</v>
      </c>
      <c r="J6" s="13" t="s">
        <v>19</v>
      </c>
      <c r="K6" s="20" t="s">
        <v>20</v>
      </c>
      <c r="L6" s="21" t="s">
        <v>21</v>
      </c>
      <c r="M6" s="13" t="s">
        <v>22</v>
      </c>
      <c r="N6" s="5"/>
    </row>
    <row r="7" spans="2:14" ht="12" customHeight="1" x14ac:dyDescent="0.2">
      <c r="B7" s="22">
        <v>45426</v>
      </c>
      <c r="C7" s="23">
        <v>45435</v>
      </c>
      <c r="D7" s="23" t="s">
        <v>23</v>
      </c>
      <c r="E7" s="23">
        <v>45447</v>
      </c>
      <c r="F7" s="24">
        <f>'[1]Mittagong EPA Return'!D6</f>
        <v>1</v>
      </c>
      <c r="G7" s="25" t="str">
        <f>'[1]Mittagong EPA Return'!E6</f>
        <v>NA</v>
      </c>
      <c r="H7" s="26">
        <f>'[1]Mittagong EPA Return'!F6</f>
        <v>6.7</v>
      </c>
      <c r="I7" s="27">
        <f>'[1]Mittagong EPA Return'!G6</f>
        <v>6</v>
      </c>
      <c r="J7" s="27">
        <f>'[1]Mittagong EPA Return'!J6</f>
        <v>1</v>
      </c>
      <c r="K7" s="28">
        <f>'[1]Mittagong EPA Return'!K6</f>
        <v>3.63</v>
      </c>
      <c r="L7" s="29">
        <f>'[1]Mittagong EPA Return'!L6</f>
        <v>8.6999999999999994E-2</v>
      </c>
      <c r="M7" s="30">
        <f>'[1]Mittagong EPA Return'!N6</f>
        <v>0.77</v>
      </c>
    </row>
    <row r="8" spans="2:14" ht="12" customHeight="1" x14ac:dyDescent="0.2">
      <c r="B8" s="22">
        <v>45440</v>
      </c>
      <c r="C8" s="23">
        <v>45449</v>
      </c>
      <c r="D8" s="23" t="s">
        <v>24</v>
      </c>
      <c r="E8" s="23">
        <v>45457</v>
      </c>
      <c r="F8" s="24">
        <f>'[1]Mittagong EPA Return'!D7</f>
        <v>1</v>
      </c>
      <c r="G8" s="25" t="str">
        <f>'[1]Mittagong EPA Return'!E7</f>
        <v>NA</v>
      </c>
      <c r="H8" s="26">
        <f>'[1]Mittagong EPA Return'!F7</f>
        <v>6.6</v>
      </c>
      <c r="I8" s="27">
        <f>'[1]Mittagong EPA Return'!G7</f>
        <v>6</v>
      </c>
      <c r="J8" s="27">
        <f>'[1]Mittagong EPA Return'!J7</f>
        <v>1</v>
      </c>
      <c r="K8" s="28">
        <f>'[1]Mittagong EPA Return'!K7</f>
        <v>5.3</v>
      </c>
      <c r="L8" s="29">
        <f>'[1]Mittagong EPA Return'!L7</f>
        <v>2.5999999999999999E-2</v>
      </c>
      <c r="M8" s="30">
        <f>'[1]Mittagong EPA Return'!N7</f>
        <v>1.18</v>
      </c>
    </row>
    <row r="9" spans="2:14" ht="12" customHeight="1" x14ac:dyDescent="0.2">
      <c r="B9" s="22">
        <v>45454</v>
      </c>
      <c r="C9" s="23">
        <v>45465</v>
      </c>
      <c r="D9" s="23" t="s">
        <v>23</v>
      </c>
      <c r="E9" s="23">
        <v>45471</v>
      </c>
      <c r="F9" s="24">
        <f>'[1]Mittagong EPA Return'!D8</f>
        <v>1</v>
      </c>
      <c r="G9" s="25" t="str">
        <f>'[1]Mittagong EPA Return'!E8</f>
        <v>NA</v>
      </c>
      <c r="H9" s="26">
        <f>'[1]Mittagong EPA Return'!F8</f>
        <v>6.7</v>
      </c>
      <c r="I9" s="27">
        <f>'[1]Mittagong EPA Return'!G8</f>
        <v>5</v>
      </c>
      <c r="J9" s="27">
        <f>'[1]Mittagong EPA Return'!J8</f>
        <v>1</v>
      </c>
      <c r="K9" s="28">
        <f>'[1]Mittagong EPA Return'!K8</f>
        <v>3.78</v>
      </c>
      <c r="L9" s="29">
        <f>'[1]Mittagong EPA Return'!L8</f>
        <v>7.5999999999999998E-2</v>
      </c>
      <c r="M9" s="30">
        <f>'[1]Mittagong EPA Return'!N8</f>
        <v>0.55000000000000004</v>
      </c>
    </row>
    <row r="10" spans="2:14" ht="12" customHeight="1" x14ac:dyDescent="0.2">
      <c r="B10" s="22">
        <v>45468</v>
      </c>
      <c r="C10" s="23">
        <v>45477</v>
      </c>
      <c r="D10" s="23" t="s">
        <v>23</v>
      </c>
      <c r="E10" s="23">
        <v>45490</v>
      </c>
      <c r="F10" s="24">
        <f>'[1]Mittagong EPA Return'!D9</f>
        <v>1</v>
      </c>
      <c r="G10" s="25">
        <f>'[1]Mittagong EPA Return'!E9</f>
        <v>2.5</v>
      </c>
      <c r="H10" s="26">
        <f>'[1]Mittagong EPA Return'!F9</f>
        <v>6.8</v>
      </c>
      <c r="I10" s="27">
        <f>'[1]Mittagong EPA Return'!G9</f>
        <v>5</v>
      </c>
      <c r="J10" s="27">
        <f>'[1]Mittagong EPA Return'!J9</f>
        <v>1</v>
      </c>
      <c r="K10" s="28">
        <f>'[1]Mittagong EPA Return'!K9</f>
        <v>6.28</v>
      </c>
      <c r="L10" s="29">
        <f>'[1]Mittagong EPA Return'!L9</f>
        <v>9.5000000000000001E-2</v>
      </c>
      <c r="M10" s="30">
        <f>'[1]Mittagong EPA Return'!N9</f>
        <v>1.2</v>
      </c>
    </row>
    <row r="11" spans="2:14" ht="12" customHeight="1" x14ac:dyDescent="0.2">
      <c r="B11" s="22"/>
      <c r="C11" s="23"/>
      <c r="D11" s="23"/>
      <c r="E11" s="23"/>
      <c r="F11" s="25"/>
      <c r="G11" s="25"/>
      <c r="H11" s="26"/>
      <c r="I11" s="25"/>
      <c r="J11" s="25"/>
      <c r="K11" s="31"/>
      <c r="L11" s="31"/>
      <c r="M11" s="26"/>
    </row>
    <row r="12" spans="2:14" ht="12" customHeight="1" thickBot="1" x14ac:dyDescent="0.25">
      <c r="B12" s="22"/>
      <c r="C12" s="23"/>
      <c r="D12" s="23"/>
      <c r="E12" s="23"/>
      <c r="F12" s="32"/>
      <c r="G12" s="33"/>
      <c r="H12" s="34"/>
      <c r="I12" s="32"/>
      <c r="J12" s="32"/>
      <c r="K12" s="35"/>
      <c r="L12" s="36"/>
      <c r="M12" s="37"/>
    </row>
    <row r="13" spans="2:14" ht="12" customHeight="1" x14ac:dyDescent="0.2">
      <c r="B13" s="38" t="s">
        <v>25</v>
      </c>
      <c r="C13" s="39"/>
      <c r="D13" s="39"/>
      <c r="E13" s="40"/>
      <c r="F13" s="41">
        <f>IFERROR(PERCENTILE(F7:F12,0.5),"0")</f>
        <v>1</v>
      </c>
      <c r="G13" s="42"/>
      <c r="H13" s="43"/>
      <c r="I13" s="44">
        <f>IFERROR(PERCENTILE(I7:I12,0.5),"0")</f>
        <v>5.5</v>
      </c>
      <c r="J13" s="45"/>
      <c r="K13" s="46">
        <f>IFERROR(PERCENTILE(K7:K12,0.5),"0")</f>
        <v>4.54</v>
      </c>
      <c r="L13" s="47">
        <f>IFERROR(PERCENTILE(L7:L12,0.5),"0")</f>
        <v>8.1499999999999989E-2</v>
      </c>
      <c r="M13" s="48"/>
    </row>
    <row r="14" spans="2:14" ht="12" customHeight="1" x14ac:dyDescent="0.2">
      <c r="B14" s="49" t="s">
        <v>26</v>
      </c>
      <c r="C14" s="50"/>
      <c r="D14" s="50"/>
      <c r="E14" s="51"/>
      <c r="F14" s="52"/>
      <c r="G14" s="53"/>
      <c r="H14" s="54"/>
      <c r="I14" s="55"/>
      <c r="J14" s="56">
        <v>200</v>
      </c>
      <c r="K14" s="57"/>
      <c r="L14" s="57"/>
      <c r="M14" s="58"/>
    </row>
    <row r="15" spans="2:14" ht="12" customHeight="1" x14ac:dyDescent="0.2">
      <c r="B15" s="49" t="s">
        <v>27</v>
      </c>
      <c r="C15" s="50"/>
      <c r="D15" s="50"/>
      <c r="E15" s="51"/>
      <c r="F15" s="59">
        <f>IFERROR(PERCENTILE(F7:F12,0.9),"0")</f>
        <v>1</v>
      </c>
      <c r="G15" s="42"/>
      <c r="H15" s="43"/>
      <c r="I15" s="56">
        <f>IFERROR(PERCENTILE(I7:I12,0.9),"0")</f>
        <v>6</v>
      </c>
      <c r="J15" s="42"/>
      <c r="K15" s="47">
        <f>IFERROR(PERCENTILE(K7:K12,0.9),"0")</f>
        <v>5.9860000000000007</v>
      </c>
      <c r="L15" s="47">
        <f>IFERROR(PERCENTILE(L7:L12,0.9),"0")</f>
        <v>9.2600000000000002E-2</v>
      </c>
      <c r="M15" s="58"/>
    </row>
    <row r="16" spans="2:14" ht="12" customHeight="1" x14ac:dyDescent="0.2">
      <c r="B16" s="49" t="s">
        <v>28</v>
      </c>
      <c r="C16" s="50"/>
      <c r="D16" s="50"/>
      <c r="E16" s="51"/>
      <c r="F16" s="52"/>
      <c r="G16" s="53"/>
      <c r="H16" s="54"/>
      <c r="I16" s="53"/>
      <c r="J16" s="53"/>
      <c r="K16" s="54"/>
      <c r="L16" s="57"/>
      <c r="M16" s="37">
        <f>IFERROR(PERCENTILE(M7:M12,1),"0")</f>
        <v>1.2</v>
      </c>
    </row>
    <row r="17" spans="1:14" ht="12" customHeight="1" x14ac:dyDescent="0.2">
      <c r="B17" s="60" t="s">
        <v>29</v>
      </c>
      <c r="C17" s="61"/>
      <c r="D17" s="61"/>
      <c r="E17" s="62"/>
      <c r="F17" s="63"/>
      <c r="G17" s="64"/>
      <c r="H17" s="65"/>
      <c r="I17" s="64"/>
      <c r="J17" s="64"/>
      <c r="K17" s="64"/>
      <c r="L17" s="64"/>
      <c r="M17" s="66"/>
    </row>
    <row r="18" spans="1:14" ht="12" customHeight="1" x14ac:dyDescent="0.2">
      <c r="B18" s="49" t="s">
        <v>25</v>
      </c>
      <c r="C18" s="50"/>
      <c r="D18" s="50"/>
      <c r="E18" s="51"/>
      <c r="F18" s="67">
        <v>7</v>
      </c>
      <c r="G18" s="68"/>
      <c r="H18" s="43"/>
      <c r="I18" s="69">
        <v>10</v>
      </c>
      <c r="J18" s="68"/>
      <c r="K18" s="47">
        <v>7</v>
      </c>
      <c r="L18" s="47">
        <v>0.2</v>
      </c>
      <c r="M18" s="58"/>
    </row>
    <row r="19" spans="1:14" ht="12" customHeight="1" x14ac:dyDescent="0.2">
      <c r="B19" s="49" t="s">
        <v>26</v>
      </c>
      <c r="C19" s="50"/>
      <c r="D19" s="50"/>
      <c r="E19" s="51"/>
      <c r="F19" s="52"/>
      <c r="G19" s="68"/>
      <c r="H19" s="43"/>
      <c r="I19" s="53"/>
      <c r="J19" s="69">
        <v>200</v>
      </c>
      <c r="K19" s="57"/>
      <c r="L19" s="57"/>
      <c r="M19" s="58"/>
    </row>
    <row r="20" spans="1:14" ht="12" customHeight="1" x14ac:dyDescent="0.2">
      <c r="B20" s="49" t="s">
        <v>27</v>
      </c>
      <c r="C20" s="50"/>
      <c r="D20" s="50"/>
      <c r="E20" s="51"/>
      <c r="F20" s="67">
        <v>10</v>
      </c>
      <c r="G20" s="68"/>
      <c r="H20" s="43"/>
      <c r="I20" s="69">
        <v>15</v>
      </c>
      <c r="J20" s="68"/>
      <c r="K20" s="47">
        <v>10</v>
      </c>
      <c r="L20" s="47">
        <v>0.3</v>
      </c>
      <c r="M20" s="53"/>
      <c r="N20" s="5"/>
    </row>
    <row r="21" spans="1:14" ht="12" customHeight="1" thickBot="1" x14ac:dyDescent="0.25">
      <c r="B21" s="70" t="s">
        <v>28</v>
      </c>
      <c r="C21" s="71"/>
      <c r="D21" s="71"/>
      <c r="E21" s="72"/>
      <c r="F21" s="73"/>
      <c r="G21" s="74"/>
      <c r="H21" s="75" t="s">
        <v>30</v>
      </c>
      <c r="I21" s="74"/>
      <c r="J21" s="74"/>
      <c r="K21" s="74"/>
      <c r="L21" s="74"/>
      <c r="M21" s="76"/>
      <c r="N21" s="5"/>
    </row>
    <row r="22" spans="1:14" ht="13.5" thickBot="1" x14ac:dyDescent="0.25">
      <c r="B22" s="77" t="s">
        <v>31</v>
      </c>
      <c r="C22" s="78"/>
      <c r="D22" s="79"/>
      <c r="E22" s="80"/>
      <c r="F22" s="81"/>
      <c r="G22" s="81"/>
      <c r="H22" s="82"/>
      <c r="I22" s="81"/>
      <c r="J22" s="81"/>
      <c r="K22" s="81"/>
      <c r="L22" s="83"/>
      <c r="M22" s="84"/>
    </row>
    <row r="23" spans="1:14" ht="13.5" thickBot="1" x14ac:dyDescent="0.25">
      <c r="B23" s="85"/>
      <c r="C23" s="86"/>
      <c r="D23" s="87"/>
      <c r="E23" s="88"/>
      <c r="F23" s="83"/>
      <c r="G23" s="83"/>
      <c r="H23" s="83"/>
      <c r="I23" s="83"/>
      <c r="J23" s="83"/>
      <c r="K23" s="83"/>
      <c r="L23" s="83"/>
      <c r="M23" s="83"/>
    </row>
    <row r="24" spans="1:14" ht="20.100000000000001" customHeight="1" thickBot="1" x14ac:dyDescent="0.25">
      <c r="B24" s="89" t="s">
        <v>32</v>
      </c>
      <c r="C24" s="90"/>
      <c r="D24" s="91"/>
      <c r="E24" s="92"/>
      <c r="F24" s="92"/>
      <c r="G24" s="92"/>
      <c r="H24" s="92"/>
      <c r="I24" s="92"/>
      <c r="J24" s="92"/>
      <c r="K24" s="92"/>
      <c r="L24" s="92"/>
      <c r="M24" s="92"/>
    </row>
    <row r="25" spans="1:14" ht="18.600000000000001" customHeight="1" thickBot="1" x14ac:dyDescent="0.25">
      <c r="B25" s="19" t="s">
        <v>33</v>
      </c>
      <c r="C25" s="93" t="s">
        <v>34</v>
      </c>
      <c r="D25" s="94"/>
      <c r="E25" s="95" t="s">
        <v>35</v>
      </c>
      <c r="F25" s="95"/>
      <c r="G25" s="95"/>
      <c r="H25" s="95"/>
      <c r="I25" s="95"/>
      <c r="J25" s="95"/>
      <c r="K25" s="95"/>
      <c r="L25" s="95"/>
      <c r="M25" s="95"/>
      <c r="N25" s="5"/>
    </row>
    <row r="26" spans="1:14" ht="18.600000000000001" customHeight="1" thickBot="1" x14ac:dyDescent="0.25">
      <c r="A26" s="96"/>
      <c r="B26" s="97"/>
      <c r="C26" s="98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5"/>
    </row>
    <row r="27" spans="1:14" ht="19.149999999999999" customHeight="1" thickBot="1" x14ac:dyDescent="0.25">
      <c r="B27" s="101"/>
      <c r="C27" s="102"/>
      <c r="D27" s="103"/>
      <c r="E27" s="104"/>
      <c r="F27" s="105"/>
      <c r="G27" s="105"/>
      <c r="H27" s="105"/>
      <c r="I27" s="105"/>
      <c r="J27" s="105"/>
      <c r="K27" s="105"/>
      <c r="L27" s="105"/>
      <c r="M27" s="106"/>
      <c r="N27" s="5"/>
    </row>
    <row r="29" spans="1:14" x14ac:dyDescent="0.2"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4" x14ac:dyDescent="0.2">
      <c r="E30" s="109"/>
      <c r="F30" s="109"/>
      <c r="G30" s="109"/>
      <c r="H30" s="109"/>
      <c r="I30" s="109"/>
      <c r="J30" s="109"/>
      <c r="K30" s="109"/>
      <c r="L30" s="109"/>
      <c r="M30" s="109"/>
    </row>
  </sheetData>
  <mergeCells count="20">
    <mergeCell ref="C27:D27"/>
    <mergeCell ref="E27:M27"/>
    <mergeCell ref="B20:E20"/>
    <mergeCell ref="B21:E21"/>
    <mergeCell ref="C25:D25"/>
    <mergeCell ref="E25:M25"/>
    <mergeCell ref="C26:D26"/>
    <mergeCell ref="E26:M26"/>
    <mergeCell ref="B14:E14"/>
    <mergeCell ref="B15:E15"/>
    <mergeCell ref="B16:E16"/>
    <mergeCell ref="B17:E17"/>
    <mergeCell ref="B18:E18"/>
    <mergeCell ref="B19:E19"/>
    <mergeCell ref="B1:M1"/>
    <mergeCell ref="B2:M2"/>
    <mergeCell ref="B3:M3"/>
    <mergeCell ref="B4:M4"/>
    <mergeCell ref="B5:E5"/>
    <mergeCell ref="B13:E13"/>
  </mergeCells>
  <conditionalFormatting sqref="E29">
    <cfRule type="cellIs" dxfId="1" priority="1" stopIfTrue="1" operator="greaterThan">
      <formula>10</formula>
    </cfRule>
    <cfRule type="cellIs" dxfId="0" priority="2" stopIfTrue="1" operator="greaterThan">
      <formula>7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92" fitToHeight="0" orientation="landscape" r:id="rId1"/>
  <headerFooter alignWithMargins="0">
    <oddHeader>&amp;R&amp;G</oddHeader>
    <oddFooter xml:space="preserve">&amp;C
&amp;8&amp;K00-021&amp;P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Mittagong Website Report </vt:lpstr>
      <vt:lpstr>'Mittagong Website Report '!Print_Area</vt:lpstr>
      <vt:lpstr>'Mittagong Website Report 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2024-07-17T05:17:36Z</dcterms:created>
  <dcterms:modified xsi:type="dcterms:W3CDTF">2024-07-17T05:18:07Z</dcterms:modified>
</cp:coreProperties>
</file>