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E523A641-ABFF-49F4-AD71-D30CFDF2C2C2}" xr6:coauthVersionLast="47" xr6:coauthVersionMax="47" xr10:uidLastSave="{00000000-0000-0000-0000-000000000000}"/>
  <bookViews>
    <workbookView xWindow="-120" yWindow="-120" windowWidth="29040" windowHeight="15840" xr2:uid="{E3B4B8D7-2B7F-48FF-812E-1C14F4B80777}"/>
  </bookViews>
  <sheets>
    <sheet name="Berrima Website Report " sheetId="1" r:id="rId1"/>
  </sheets>
  <externalReferences>
    <externalReference r:id="rId2"/>
    <externalReference r:id="rId3"/>
  </externalReferences>
  <definedNames>
    <definedName name="_xlnm.Print_Area" localSheetId="0">'Berrima Website Report '!$A$1:$L$28</definedName>
    <definedName name="_xlnm.Print_Titles" localSheetId="0">'Berrima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L8" i="1"/>
  <c r="K8" i="1"/>
  <c r="J8" i="1"/>
  <c r="I8" i="1"/>
  <c r="H8" i="1"/>
  <c r="G8" i="1"/>
  <c r="F8" i="1"/>
  <c r="E8" i="1"/>
  <c r="L7" i="1"/>
  <c r="K7" i="1"/>
  <c r="J7" i="1"/>
  <c r="J16" i="1" s="1"/>
  <c r="I7" i="1"/>
  <c r="I15" i="1" s="1"/>
  <c r="H7" i="1"/>
  <c r="H15" i="1" s="1"/>
  <c r="G7" i="1"/>
  <c r="G15" i="1" s="1"/>
  <c r="F7" i="1"/>
  <c r="F13" i="1" s="1"/>
  <c r="E7" i="1"/>
  <c r="E13" i="1" s="1"/>
  <c r="H13" i="1" l="1"/>
  <c r="I13" i="1"/>
  <c r="E15" i="1"/>
  <c r="F15" i="1"/>
</calcChain>
</file>

<file path=xl/sharedStrings.xml><?xml version="1.0" encoding="utf-8"?>
<sst xmlns="http://schemas.openxmlformats.org/spreadsheetml/2006/main" count="42" uniqueCount="35">
  <si>
    <t>BERRIMA SEWAGE TREATMENT SYSTEM</t>
  </si>
  <si>
    <t>LICENCE NUMBER 3575</t>
  </si>
  <si>
    <t>Licencing Period 1 May 2024 - 30 April 2025</t>
  </si>
  <si>
    <t>FINAL EFFLUENT MONITORING MONTHLY TEST RESULTS (POINT 2)</t>
  </si>
  <si>
    <t>SAMPLE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</si>
  <si>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</si>
  <si>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</si>
  <si>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</si>
  <si>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</si>
  <si>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</si>
  <si>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</si>
  <si>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</si>
  <si>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</si>
  <si>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</si>
  <si>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</si>
  <si>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</si>
  <si>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</si>
  <si>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</si>
  <si>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</si>
  <si>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 (mg/L)</t>
  </si>
  <si>
    <t>pH units</t>
  </si>
  <si>
    <t>(CFU/100mL)</t>
  </si>
  <si>
    <t>WM</t>
  </si>
  <si>
    <t>EH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</si>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</sst>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7" borderId="30" xfId="0" applyFont="1" applyFill="1" applyBorder="1" applyAlignment="1">
      <alignment horizontal="left" vertical="center"/>
    </xf>
    <xf numFmtId="0" fontId="0" fillId="7" borderId="31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1.%20Berrima%20EPA/Berrima%202024-25.xlsx" TargetMode="External"/><Relationship Id="rId1" Type="http://schemas.openxmlformats.org/officeDocument/2006/relationships/externalLinkPath" Target="https://wingecarribeesc.sharepoint.com/teams/WaterSewer124/Shared%20Documents/1.%20Wastewater/4.%20EPA%20licence/1.%20Berrima%20EPA/Berrima%202024-2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-my.sharepoint.com/personal/emma_britten_wsc_nsw_gov_au/Documents/Desktop/Berrima%20%20AR%202023-24/Annual%20Return%20Berrima%20STP%202023-24.xlsx" TargetMode="External"/><Relationship Id="rId1" Type="http://schemas.openxmlformats.org/officeDocument/2006/relationships/externalLinkPath" Target="Berrima%20%20AR%202023-24/Annual%20Return%20Berrima%20STP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rrima Website Report "/>
      <sheetName val="Berrima EPA Return"/>
      <sheetName val="AR data "/>
      <sheetName val="WEBSITE flow REPORT new 2024 "/>
    </sheetNames>
    <sheetDataSet>
      <sheetData sheetId="0"/>
      <sheetData sheetId="1">
        <row r="6">
          <cell r="D6">
            <v>1</v>
          </cell>
          <cell r="E6">
            <v>7.9</v>
          </cell>
          <cell r="F6">
            <v>3</v>
          </cell>
          <cell r="G6" t="str">
            <v>NA</v>
          </cell>
          <cell r="I6">
            <v>120</v>
          </cell>
          <cell r="J6">
            <v>4.22</v>
          </cell>
          <cell r="K6">
            <v>8.2000000000000003E-2</v>
          </cell>
          <cell r="M6">
            <v>0.34</v>
          </cell>
        </row>
        <row r="7">
          <cell r="D7">
            <v>1</v>
          </cell>
          <cell r="E7">
            <v>8</v>
          </cell>
          <cell r="F7">
            <v>1</v>
          </cell>
          <cell r="G7">
            <v>2.5</v>
          </cell>
          <cell r="I7">
            <v>55</v>
          </cell>
          <cell r="J7">
            <v>6.07</v>
          </cell>
          <cell r="K7">
            <v>0.12</v>
          </cell>
          <cell r="M7">
            <v>0.23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rrima EPA Return"/>
      <sheetName val="EPA Return"/>
      <sheetName val="Flow Data &amp; Rainfall"/>
      <sheetName val="Bio Solids "/>
      <sheetName val="Flows &amp; Rainfall Chart"/>
      <sheetName val="TN"/>
      <sheetName val="TSS pH"/>
    </sheetNames>
    <sheetDataSet>
      <sheetData sheetId="0">
        <row r="8">
          <cell r="D8">
            <v>1</v>
          </cell>
        </row>
        <row r="13">
          <cell r="D13">
            <v>1</v>
          </cell>
          <cell r="E13">
            <v>7.3</v>
          </cell>
          <cell r="F13">
            <v>2</v>
          </cell>
          <cell r="I13">
            <v>76</v>
          </cell>
          <cell r="J13">
            <v>6.35</v>
          </cell>
          <cell r="K13">
            <v>0.13400000000000001</v>
          </cell>
          <cell r="M13">
            <v>0.09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3E89-69CE-452E-861C-13E136D97E6A}">
  <sheetPr>
    <tabColor theme="9" tint="-0.249977111117893"/>
    <pageSetUpPr fitToPage="1"/>
  </sheetPr>
  <dimension ref="A1:L28"/>
  <sheetViews>
    <sheetView tabSelected="1" zoomScale="115" zoomScaleNormal="115" workbookViewId="0">
      <pane ySplit="5" topLeftCell="A6" activePane="bottomLeft" state="frozen"/>
      <selection pane="bottomLeft" activeCell="E8" sqref="E8"/>
    </sheetView>
  </sheetViews>
  <sheetFormatPr defaultRowHeight="12.75" x14ac:dyDescent="0.2"/>
  <cols>
    <col min="1" max="1" width="10.7109375" style="84" customWidth="1"/>
    <col min="2" max="2" width="11.28515625" style="84" bestFit="1" customWidth="1"/>
    <col min="3" max="3" width="11.7109375" style="85" customWidth="1"/>
    <col min="4" max="4" width="9.7109375" style="85" customWidth="1"/>
    <col min="5" max="12" width="13.7109375" style="85" customWidth="1"/>
  </cols>
  <sheetData>
    <row r="1" spans="1:12" ht="26.8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6.8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thickBo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21" thickBot="1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20" customFormat="1" ht="25.5" x14ac:dyDescent="0.2">
      <c r="A5" s="13" t="s">
        <v>4</v>
      </c>
      <c r="B5" s="14"/>
      <c r="C5" s="14"/>
      <c r="D5" s="15"/>
      <c r="E5" s="16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  <c r="L5" s="19" t="s">
        <v>12</v>
      </c>
    </row>
    <row r="6" spans="1:12" s="28" customFormat="1" ht="24.75" thickBot="1" x14ac:dyDescent="0.25">
      <c r="A6" s="21" t="s">
        <v>13</v>
      </c>
      <c r="B6" s="22" t="s">
        <v>14</v>
      </c>
      <c r="C6" s="22" t="s">
        <v>15</v>
      </c>
      <c r="D6" s="23" t="s">
        <v>16</v>
      </c>
      <c r="E6" s="24" t="s">
        <v>17</v>
      </c>
      <c r="F6" s="25" t="s">
        <v>17</v>
      </c>
      <c r="G6" s="25" t="s">
        <v>18</v>
      </c>
      <c r="H6" s="25" t="s">
        <v>19</v>
      </c>
      <c r="I6" s="25" t="s">
        <v>17</v>
      </c>
      <c r="J6" s="26" t="s">
        <v>20</v>
      </c>
      <c r="K6" s="25" t="s">
        <v>21</v>
      </c>
      <c r="L6" s="27" t="s">
        <v>17</v>
      </c>
    </row>
    <row r="7" spans="1:12" ht="11.25" customHeight="1" x14ac:dyDescent="0.2">
      <c r="A7" s="29">
        <v>45440</v>
      </c>
      <c r="B7" s="30">
        <v>45449</v>
      </c>
      <c r="C7" s="31" t="s">
        <v>22</v>
      </c>
      <c r="D7" s="32">
        <v>45457</v>
      </c>
      <c r="E7" s="33">
        <f>'[1]Berrima EPA Return'!D6</f>
        <v>1</v>
      </c>
      <c r="F7" s="33">
        <f>'[1]Berrima EPA Return'!F6</f>
        <v>3</v>
      </c>
      <c r="G7" s="34">
        <f>'[1]Berrima EPA Return'!M6</f>
        <v>0.34</v>
      </c>
      <c r="H7" s="35">
        <f>'[1]Berrima EPA Return'!J6</f>
        <v>4.22</v>
      </c>
      <c r="I7" s="34">
        <f>'[1]Berrima EPA Return'!K6</f>
        <v>8.2000000000000003E-2</v>
      </c>
      <c r="J7" s="35">
        <f>'[1]Berrima EPA Return'!E6</f>
        <v>7.9</v>
      </c>
      <c r="K7" s="33">
        <f>'[1]Berrima EPA Return'!I6</f>
        <v>120</v>
      </c>
      <c r="L7" s="36" t="str">
        <f>'[1]Berrima EPA Return'!G6</f>
        <v>NA</v>
      </c>
    </row>
    <row r="8" spans="1:12" ht="11.25" customHeight="1" x14ac:dyDescent="0.2">
      <c r="A8" s="37">
        <v>45468</v>
      </c>
      <c r="B8" s="38">
        <v>45477</v>
      </c>
      <c r="C8" s="39" t="s">
        <v>23</v>
      </c>
      <c r="D8" s="40">
        <v>45490</v>
      </c>
      <c r="E8" s="33">
        <f>'[1]Berrima EPA Return'!D7</f>
        <v>1</v>
      </c>
      <c r="F8" s="33">
        <f>'[1]Berrima EPA Return'!F7</f>
        <v>1</v>
      </c>
      <c r="G8" s="34">
        <f>'[1]Berrima EPA Return'!M7</f>
        <v>0.23</v>
      </c>
      <c r="H8" s="35">
        <f>'[1]Berrima EPA Return'!J7</f>
        <v>6.07</v>
      </c>
      <c r="I8" s="34">
        <f>'[1]Berrima EPA Return'!K7</f>
        <v>0.12</v>
      </c>
      <c r="J8" s="35">
        <f>'[1]Berrima EPA Return'!E7</f>
        <v>8</v>
      </c>
      <c r="K8" s="33">
        <f>'[1]Berrima EPA Return'!I7</f>
        <v>55</v>
      </c>
      <c r="L8" s="36">
        <f>'[1]Berrima EPA Return'!G7</f>
        <v>2.5</v>
      </c>
    </row>
    <row r="9" spans="1:12" ht="11.25" customHeight="1" x14ac:dyDescent="0.2">
      <c r="A9" s="37"/>
      <c r="B9" s="38"/>
      <c r="C9" s="41"/>
      <c r="D9" s="40"/>
      <c r="E9" s="33"/>
      <c r="F9" s="33"/>
      <c r="G9" s="34"/>
      <c r="H9" s="35"/>
      <c r="I9" s="34"/>
      <c r="J9" s="35"/>
      <c r="K9" s="33"/>
      <c r="L9" s="36"/>
    </row>
    <row r="10" spans="1:12" ht="11.25" customHeight="1" x14ac:dyDescent="0.2">
      <c r="A10" s="37"/>
      <c r="B10" s="38"/>
      <c r="C10" s="39"/>
      <c r="D10" s="40"/>
      <c r="E10" s="42"/>
      <c r="F10" s="33"/>
      <c r="G10" s="34"/>
      <c r="H10" s="35"/>
      <c r="I10" s="34"/>
      <c r="J10" s="35"/>
      <c r="K10" s="33"/>
      <c r="L10" s="36"/>
    </row>
    <row r="11" spans="1:12" ht="11.25" customHeight="1" x14ac:dyDescent="0.2">
      <c r="A11" s="37"/>
      <c r="B11" s="38"/>
      <c r="C11" s="39"/>
      <c r="D11" s="40"/>
      <c r="E11" s="42"/>
      <c r="F11" s="33"/>
      <c r="G11" s="34"/>
      <c r="H11" s="35"/>
      <c r="I11" s="34"/>
      <c r="J11" s="35"/>
      <c r="K11" s="33"/>
      <c r="L11" s="36"/>
    </row>
    <row r="12" spans="1:12" ht="11.25" customHeight="1" thickBot="1" x14ac:dyDescent="0.25">
      <c r="A12" s="37"/>
      <c r="B12" s="38"/>
      <c r="C12" s="39"/>
      <c r="D12" s="40"/>
      <c r="E12" s="43">
        <f>IF('[2]Berrima EPA Return'!D13,'[2]Berrima EPA Return'!D13," ")</f>
        <v>1</v>
      </c>
      <c r="F12" s="33">
        <f>IF('[2]Berrima EPA Return'!F13,'[2]Berrima EPA Return'!F13," ")</f>
        <v>2</v>
      </c>
      <c r="G12" s="34">
        <f>IF('[2]Berrima EPA Return'!M13,'[2]Berrima EPA Return'!M13," ")</f>
        <v>0.09</v>
      </c>
      <c r="H12" s="35">
        <f>IF('[2]Berrima EPA Return'!J13,'[2]Berrima EPA Return'!J13," ")</f>
        <v>6.35</v>
      </c>
      <c r="I12" s="34">
        <f>IF('[2]Berrima EPA Return'!K13,'[2]Berrima EPA Return'!K13," ")</f>
        <v>0.13400000000000001</v>
      </c>
      <c r="J12" s="33">
        <f>IF('[2]Berrima EPA Return'!E13,'[2]Berrima EPA Return'!E13," ")</f>
        <v>7.3</v>
      </c>
      <c r="K12" s="33">
        <f>IF('[2]Berrima EPA Return'!I13,'[2]Berrima EPA Return'!I13," ")</f>
        <v>76</v>
      </c>
      <c r="L12" s="44"/>
    </row>
    <row r="13" spans="1:12" ht="11.25" customHeight="1" x14ac:dyDescent="0.2">
      <c r="A13" s="45" t="s">
        <v>24</v>
      </c>
      <c r="B13" s="46"/>
      <c r="C13" s="46"/>
      <c r="D13" s="47"/>
      <c r="E13" s="48">
        <f>PERCENTILE(E7:E12,0.5)</f>
        <v>1</v>
      </c>
      <c r="F13" s="49">
        <f>PERCENTILE(F7:F12,0.5)</f>
        <v>2</v>
      </c>
      <c r="G13" s="50"/>
      <c r="H13" s="51">
        <f>PERCENTILE(H7:H12,0.5)</f>
        <v>6.07</v>
      </c>
      <c r="I13" s="51">
        <f>PERCENTILE(I7:I12,0.5)</f>
        <v>0.12</v>
      </c>
      <c r="J13" s="52"/>
      <c r="K13" s="50"/>
      <c r="L13" s="53"/>
    </row>
    <row r="14" spans="1:12" ht="11.25" customHeight="1" x14ac:dyDescent="0.2">
      <c r="A14" s="54" t="s">
        <v>25</v>
      </c>
      <c r="B14" s="55"/>
      <c r="C14" s="55"/>
      <c r="D14" s="56"/>
      <c r="E14" s="57"/>
      <c r="F14" s="58"/>
      <c r="G14" s="59"/>
      <c r="H14" s="60"/>
      <c r="I14" s="60"/>
      <c r="J14" s="59"/>
      <c r="K14" s="61"/>
      <c r="L14" s="62"/>
    </row>
    <row r="15" spans="1:12" ht="11.25" customHeight="1" x14ac:dyDescent="0.2">
      <c r="A15" s="54" t="s">
        <v>26</v>
      </c>
      <c r="B15" s="55"/>
      <c r="C15" s="55"/>
      <c r="D15" s="56"/>
      <c r="E15" s="63">
        <f>PERCENTILE(E7:E12,0.9)</f>
        <v>1</v>
      </c>
      <c r="F15" s="64">
        <f>PERCENTILE(F7:F12,0.9)</f>
        <v>2.8</v>
      </c>
      <c r="G15" s="65">
        <f>PERCENTILE(G7:G12,0.9)</f>
        <v>0.318</v>
      </c>
      <c r="H15" s="66">
        <f>PERCENTILE(H7:H12,0.9)</f>
        <v>6.2939999999999996</v>
      </c>
      <c r="I15" s="66">
        <f>PERCENTILE(I7:I12,0.9)</f>
        <v>0.13120000000000001</v>
      </c>
      <c r="J15" s="59"/>
      <c r="K15" s="59"/>
      <c r="L15" s="62"/>
    </row>
    <row r="16" spans="1:12" ht="11.25" customHeight="1" x14ac:dyDescent="0.2">
      <c r="A16" s="54" t="s">
        <v>27</v>
      </c>
      <c r="B16" s="55"/>
      <c r="C16" s="55"/>
      <c r="D16" s="56"/>
      <c r="E16" s="67"/>
      <c r="F16" s="59"/>
      <c r="G16" s="59"/>
      <c r="H16" s="59"/>
      <c r="I16" s="59"/>
      <c r="J16" s="65">
        <f>PERCENTILE(J7:J12,0.1)</f>
        <v>7.42</v>
      </c>
      <c r="K16" s="59"/>
      <c r="L16" s="62"/>
    </row>
    <row r="17" spans="1:12" ht="11.25" customHeight="1" x14ac:dyDescent="0.2">
      <c r="A17" s="68" t="s">
        <v>28</v>
      </c>
      <c r="B17" s="69"/>
      <c r="C17" s="69"/>
      <c r="D17" s="70"/>
      <c r="E17" s="71"/>
      <c r="F17" s="72"/>
      <c r="G17" s="72"/>
      <c r="H17" s="72"/>
      <c r="I17" s="72"/>
      <c r="J17" s="72"/>
      <c r="K17" s="72"/>
      <c r="L17" s="73"/>
    </row>
    <row r="18" spans="1:12" ht="11.25" customHeight="1" x14ac:dyDescent="0.2">
      <c r="A18" s="54" t="s">
        <v>24</v>
      </c>
      <c r="B18" s="55"/>
      <c r="C18" s="55"/>
      <c r="D18" s="56"/>
      <c r="E18" s="74">
        <v>7</v>
      </c>
      <c r="F18" s="75">
        <v>15</v>
      </c>
      <c r="G18" s="59"/>
      <c r="H18" s="75">
        <v>7</v>
      </c>
      <c r="I18" s="75">
        <v>0.5</v>
      </c>
      <c r="J18" s="59"/>
      <c r="K18" s="59"/>
      <c r="L18" s="62"/>
    </row>
    <row r="19" spans="1:12" ht="11.25" customHeight="1" x14ac:dyDescent="0.2">
      <c r="A19" s="54" t="s">
        <v>25</v>
      </c>
      <c r="B19" s="55"/>
      <c r="C19" s="55"/>
      <c r="D19" s="56"/>
      <c r="E19" s="67"/>
      <c r="F19" s="59"/>
      <c r="G19" s="59"/>
      <c r="H19" s="59"/>
      <c r="I19" s="59"/>
      <c r="J19" s="59"/>
      <c r="K19" s="59"/>
      <c r="L19" s="62"/>
    </row>
    <row r="20" spans="1:12" ht="11.25" customHeight="1" x14ac:dyDescent="0.2">
      <c r="A20" s="54" t="s">
        <v>26</v>
      </c>
      <c r="B20" s="55"/>
      <c r="C20" s="55"/>
      <c r="D20" s="56"/>
      <c r="E20" s="74">
        <v>10</v>
      </c>
      <c r="F20" s="75">
        <v>20</v>
      </c>
      <c r="G20" s="75">
        <v>2</v>
      </c>
      <c r="H20" s="75">
        <v>10</v>
      </c>
      <c r="I20" s="75">
        <v>1</v>
      </c>
      <c r="J20" s="59"/>
      <c r="K20" s="59"/>
      <c r="L20" s="62"/>
    </row>
    <row r="21" spans="1:12" ht="11.25" customHeight="1" thickBot="1" x14ac:dyDescent="0.25">
      <c r="A21" s="76" t="s">
        <v>27</v>
      </c>
      <c r="B21" s="77"/>
      <c r="C21" s="77"/>
      <c r="D21" s="78"/>
      <c r="E21" s="79"/>
      <c r="F21" s="80"/>
      <c r="G21" s="80"/>
      <c r="H21" s="80"/>
      <c r="I21" s="80"/>
      <c r="J21" s="81" t="s">
        <v>29</v>
      </c>
      <c r="K21" s="80"/>
      <c r="L21" s="82"/>
    </row>
    <row r="22" spans="1:12" ht="13.5" thickBot="1" x14ac:dyDescent="0.25">
      <c r="A22" s="83" t="s">
        <v>30</v>
      </c>
    </row>
    <row r="23" spans="1:12" ht="13.5" thickBot="1" x14ac:dyDescent="0.25">
      <c r="A23" s="86" t="s">
        <v>31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1:12" ht="13.5" thickBot="1" x14ac:dyDescent="0.25">
      <c r="A24" s="90" t="s">
        <v>32</v>
      </c>
      <c r="B24" s="91" t="s">
        <v>33</v>
      </c>
      <c r="C24" s="92"/>
      <c r="D24" s="93" t="s">
        <v>34</v>
      </c>
      <c r="E24" s="94"/>
      <c r="F24" s="94"/>
      <c r="G24" s="94"/>
      <c r="H24" s="94"/>
      <c r="I24" s="94"/>
      <c r="J24" s="94"/>
      <c r="K24" s="94"/>
      <c r="L24" s="95"/>
    </row>
    <row r="25" spans="1:12" ht="12.75" customHeight="1" x14ac:dyDescent="0.2">
      <c r="A25" s="96"/>
      <c r="B25" s="97"/>
      <c r="C25" s="98"/>
      <c r="D25" s="99"/>
      <c r="E25" s="100"/>
      <c r="F25" s="100"/>
      <c r="G25" s="100"/>
      <c r="H25" s="100"/>
      <c r="I25" s="100"/>
      <c r="J25" s="100"/>
      <c r="K25" s="100"/>
      <c r="L25" s="101"/>
    </row>
    <row r="26" spans="1:12" ht="13.5" thickBot="1" x14ac:dyDescent="0.25">
      <c r="A26" s="102"/>
      <c r="B26" s="103"/>
      <c r="C26" s="104"/>
      <c r="D26" s="105"/>
      <c r="E26" s="106"/>
      <c r="F26" s="106"/>
      <c r="G26" s="106"/>
      <c r="H26" s="106"/>
      <c r="I26" s="106"/>
      <c r="J26" s="106"/>
      <c r="K26" s="106"/>
      <c r="L26" s="107"/>
    </row>
    <row r="27" spans="1:12" x14ac:dyDescent="0.2">
      <c r="A27" s="96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</row>
    <row r="28" spans="1:12" ht="13.5" thickBot="1" x14ac:dyDescent="0.25">
      <c r="A28" s="102"/>
      <c r="B28" s="103"/>
      <c r="C28" s="104"/>
      <c r="D28" s="108"/>
      <c r="E28" s="109"/>
      <c r="F28" s="109"/>
      <c r="G28" s="109"/>
      <c r="H28" s="109"/>
      <c r="I28" s="109"/>
      <c r="J28" s="109"/>
      <c r="K28" s="109"/>
      <c r="L28" s="110"/>
    </row>
  </sheetData>
  <mergeCells count="22">
    <mergeCell ref="A27:A28"/>
    <mergeCell ref="B27:C28"/>
    <mergeCell ref="D27:L28"/>
    <mergeCell ref="A20:D20"/>
    <mergeCell ref="A21:D21"/>
    <mergeCell ref="B24:C24"/>
    <mergeCell ref="D24:L24"/>
    <mergeCell ref="A25:A26"/>
    <mergeCell ref="B25:C26"/>
    <mergeCell ref="D25:L26"/>
    <mergeCell ref="A14:D14"/>
    <mergeCell ref="A15:D15"/>
    <mergeCell ref="A16:D16"/>
    <mergeCell ref="A17:D17"/>
    <mergeCell ref="A18:D18"/>
    <mergeCell ref="A19:D19"/>
    <mergeCell ref="A1:L1"/>
    <mergeCell ref="A2:L2"/>
    <mergeCell ref="A3:L3"/>
    <mergeCell ref="A4:L4"/>
    <mergeCell ref="A5:D5"/>
    <mergeCell ref="A13:D13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95" orientation="landscape" verticalDpi="4294967294" r:id="rId1"/>
  <headerFooter alignWithMargins="0">
    <oddHeader>&amp;R&amp;G</oddHeader>
    <oddFooter>&amp;C&amp;8&amp;K00-019  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Berrima Website Report </vt:lpstr>
      <vt:lpstr>'Berrima Website Report '!Print_Area</vt:lpstr>
      <vt:lpstr>'Berrima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2024-07-17T05:13:32Z</dcterms:created>
  <dcterms:modified xsi:type="dcterms:W3CDTF">2024-07-17T05:14:13Z</dcterms:modified>
</cp:coreProperties>
</file>